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3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3" i="1" l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<sst xmlns="http://schemas.openxmlformats.org/spreadsheetml/2006/main" count="90" uniqueCount="67">
  <si>
    <t>Умирания в България по седмици в периода 2015 - 2020 година</t>
  </si>
  <si>
    <t>Година</t>
  </si>
  <si>
    <t>Седмица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</si>
  <si>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</si>
  <si>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</si>
  <si>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</si>
  <si>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</si>
  <si>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</si>
  <si>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</si>
  <si>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</si>
  <si>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</si>
  <si>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</si>
  <si>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</si>
  <si>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</si>
  <si>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</si>
  <si>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</si>
  <si>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</si>
  <si>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</si>
  <si>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</si>
  <si>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</si>
  <si>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</si>
  <si>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</si>
  <si>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</si>
  <si>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</si>
  <si>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</si>
  <si>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</si>
  <si>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</si>
  <si>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</si>
  <si>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</si>
  <si>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</si>
  <si>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</si>
  <si>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</si>
  <si>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</si>
  <si>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</si>
  <si>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</si>
  <si>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</si>
  <si>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</si>
  <si>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</si>
  <si>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</si>
  <si>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</si>
  <si>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</si>
  <si>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</si>
  <si>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</si>
  <si>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</si>
  <si>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</si>
  <si>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</si>
  <si>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</si>
  <si>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W45</t>
  </si>
  <si>
    <t>W46</t>
  </si>
  <si>
    <t>W47</t>
  </si>
  <si>
    <t>W48</t>
  </si>
  <si>
    <t>W49</t>
  </si>
  <si>
    <t>W50</t>
  </si>
  <si>
    <t>W51</t>
  </si>
  <si>
    <t>W52</t>
  </si>
  <si>
    <t>-</t>
  </si>
  <si>
    <t>Забележки:</t>
  </si>
  <si>
    <t>Данните включват всички български и чужди граждани с настоящ адрес в страната, умрели на територията на страната.</t>
  </si>
  <si>
    <t>В данните не са включени българските граждани умрели в чужбина.</t>
  </si>
  <si>
    <t>Данните са разпределени по седмици според датата на смъртта.</t>
  </si>
  <si>
    <t>Данните за 2020 г. са предварителни. При ползването им моля да имате предвид, че има закъснение в регистрирането/обработването на някои съобщения за смърт или броят на смъртните случаи през седмиците на 2020 г. ще се променя при всяко следващо генериране на тази справка.</t>
  </si>
  <si>
    <t>2015 (29.12.2014 - 3.1.2016)</t>
  </si>
  <si>
    <t>2016 (4.1.2016 - 1.1.2017)</t>
  </si>
  <si>
    <t>2017 (2.1.2017 - 31.12.2017)</t>
  </si>
  <si>
    <t>2018 (1.1.2018 - 30.12.2018)</t>
  </si>
  <si>
    <t>2019 (31.12.2018 - 29.12.2019)</t>
  </si>
  <si>
    <t>2020 (30.12.2019 - 3.01.2021)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</si>
</sst>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0" borderId="0" xfId="0" applyFont="1" applyAlignment="1">
      <alignment horizontal="left"/>
    </xf>
    <xf numFmtId="0" fontId="1" fillId="0" borderId="0" xfId="0" applyNumberFormat="1" applyFont="1"/>
    <xf numFmtId="0" fontId="1" fillId="0" borderId="0" xfId="0" quotePrefix="1" applyNumberFormat="1" applyFont="1" applyAlignment="1">
      <alignment horizontal="right"/>
    </xf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2015</c:v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Sheet1!$B$18:$BA$18</c:f>
              <c:numCache>
                <c:formatCode>General</c:formatCode>
                <c:ptCount val="52"/>
                <c:pt idx="0">
                  <c:v>345.41160314597141</c:v>
                </c:pt>
                <c:pt idx="1">
                  <c:v>345.83096162813973</c:v>
                </c:pt>
                <c:pt idx="2">
                  <c:v>334.22871028814956</c:v>
                </c:pt>
                <c:pt idx="3">
                  <c:v>324.86303751972383</c:v>
                </c:pt>
                <c:pt idx="4">
                  <c:v>322.6264589481595</c:v>
                </c:pt>
                <c:pt idx="5">
                  <c:v>316.75544019780301</c:v>
                </c:pt>
                <c:pt idx="6">
                  <c:v>323.04581743032782</c:v>
                </c:pt>
                <c:pt idx="7">
                  <c:v>351.1428357356051</c:v>
                </c:pt>
                <c:pt idx="8">
                  <c:v>353.51920046789223</c:v>
                </c:pt>
                <c:pt idx="9">
                  <c:v>340.65887368139715</c:v>
                </c:pt>
                <c:pt idx="10">
                  <c:v>337.02443350260506</c:v>
                </c:pt>
                <c:pt idx="11">
                  <c:v>326.12111296622879</c:v>
                </c:pt>
                <c:pt idx="12">
                  <c:v>327.51897457345649</c:v>
                </c:pt>
                <c:pt idx="13">
                  <c:v>312.98121385828819</c:v>
                </c:pt>
                <c:pt idx="14">
                  <c:v>313.12100001901092</c:v>
                </c:pt>
                <c:pt idx="15">
                  <c:v>309.76613216166436</c:v>
                </c:pt>
                <c:pt idx="16">
                  <c:v>294.80901296432768</c:v>
                </c:pt>
                <c:pt idx="17">
                  <c:v>299.70152858962473</c:v>
                </c:pt>
                <c:pt idx="18">
                  <c:v>292.01328974987223</c:v>
                </c:pt>
                <c:pt idx="19">
                  <c:v>274.40023349880289</c:v>
                </c:pt>
                <c:pt idx="20">
                  <c:v>273.00237189157514</c:v>
                </c:pt>
                <c:pt idx="21">
                  <c:v>253.85166787255525</c:v>
                </c:pt>
                <c:pt idx="22">
                  <c:v>272.72279957012961</c:v>
                </c:pt>
                <c:pt idx="23">
                  <c:v>273.56151653446625</c:v>
                </c:pt>
                <c:pt idx="24">
                  <c:v>262.79798215881272</c:v>
                </c:pt>
                <c:pt idx="25">
                  <c:v>253.43230939038696</c:v>
                </c:pt>
                <c:pt idx="26">
                  <c:v>251.89466162243647</c:v>
                </c:pt>
                <c:pt idx="27">
                  <c:v>280.41103840988211</c:v>
                </c:pt>
                <c:pt idx="28">
                  <c:v>262.23883751592166</c:v>
                </c:pt>
                <c:pt idx="29">
                  <c:v>290.47564198192174</c:v>
                </c:pt>
                <c:pt idx="30">
                  <c:v>294.52944064288215</c:v>
                </c:pt>
                <c:pt idx="31">
                  <c:v>276.07766742747611</c:v>
                </c:pt>
                <c:pt idx="32">
                  <c:v>267.83028394483256</c:v>
                </c:pt>
                <c:pt idx="33">
                  <c:v>246.5827875149711</c:v>
                </c:pt>
                <c:pt idx="34">
                  <c:v>253.2925232296642</c:v>
                </c:pt>
                <c:pt idx="35">
                  <c:v>272.44322724868402</c:v>
                </c:pt>
                <c:pt idx="36">
                  <c:v>237.77625938943643</c:v>
                </c:pt>
                <c:pt idx="37">
                  <c:v>261.40012055158502</c:v>
                </c:pt>
                <c:pt idx="38">
                  <c:v>239.17412099666413</c:v>
                </c:pt>
                <c:pt idx="39">
                  <c:v>251.05594465809983</c:v>
                </c:pt>
                <c:pt idx="40">
                  <c:v>265.31413305182264</c:v>
                </c:pt>
                <c:pt idx="41">
                  <c:v>278.17445983831772</c:v>
                </c:pt>
                <c:pt idx="42">
                  <c:v>286.14227099951574</c:v>
                </c:pt>
                <c:pt idx="43">
                  <c:v>302.35746564335744</c:v>
                </c:pt>
                <c:pt idx="44">
                  <c:v>289.77671117830789</c:v>
                </c:pt>
                <c:pt idx="45">
                  <c:v>306.27147814359506</c:v>
                </c:pt>
                <c:pt idx="46">
                  <c:v>292.29286207131781</c:v>
                </c:pt>
                <c:pt idx="47">
                  <c:v>279.71210760626826</c:v>
                </c:pt>
                <c:pt idx="48">
                  <c:v>276.3572397489217</c:v>
                </c:pt>
                <c:pt idx="49">
                  <c:v>294.80901296432768</c:v>
                </c:pt>
                <c:pt idx="50">
                  <c:v>300.12088707179305</c:v>
                </c:pt>
                <c:pt idx="51">
                  <c:v>299.84131475034752</c:v>
                </c:pt>
              </c:numCache>
            </c:numRef>
          </c:val>
          <c:smooth val="0"/>
        </c:ser>
        <c:ser>
          <c:idx val="1"/>
          <c:order val="1"/>
          <c:tx>
            <c:v>2016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Sheet1!$B$19:$BA$19</c:f>
              <c:numCache>
                <c:formatCode>General</c:formatCode>
                <c:ptCount val="52"/>
                <c:pt idx="0">
                  <c:v>340.19261717248963</c:v>
                </c:pt>
                <c:pt idx="1">
                  <c:v>317.38168837201641</c:v>
                </c:pt>
                <c:pt idx="2">
                  <c:v>317.6633047769605</c:v>
                </c:pt>
                <c:pt idx="3">
                  <c:v>329.20957737966921</c:v>
                </c:pt>
                <c:pt idx="4">
                  <c:v>320.19785242145753</c:v>
                </c:pt>
                <c:pt idx="5">
                  <c:v>309.21481262863711</c:v>
                </c:pt>
                <c:pt idx="6">
                  <c:v>292.17702012951821</c:v>
                </c:pt>
                <c:pt idx="7">
                  <c:v>291.19136271221379</c:v>
                </c:pt>
                <c:pt idx="8">
                  <c:v>271.75983077106991</c:v>
                </c:pt>
                <c:pt idx="9">
                  <c:v>290.20570529490942</c:v>
                </c:pt>
                <c:pt idx="10">
                  <c:v>291.61378731962998</c:v>
                </c:pt>
                <c:pt idx="11">
                  <c:v>280.91236393175365</c:v>
                </c:pt>
                <c:pt idx="12">
                  <c:v>293.58510215423877</c:v>
                </c:pt>
                <c:pt idx="13">
                  <c:v>294.57075957154314</c:v>
                </c:pt>
                <c:pt idx="14">
                  <c:v>267.3947764944362</c:v>
                </c:pt>
                <c:pt idx="15">
                  <c:v>268.80285851915676</c:v>
                </c:pt>
                <c:pt idx="16">
                  <c:v>273.02710459331843</c:v>
                </c:pt>
                <c:pt idx="17">
                  <c:v>282.60206236141835</c:v>
                </c:pt>
                <c:pt idx="18">
                  <c:v>284.71418539849918</c:v>
                </c:pt>
                <c:pt idx="19">
                  <c:v>277.39215886995225</c:v>
                </c:pt>
                <c:pt idx="20">
                  <c:v>278.37781628725662</c:v>
                </c:pt>
                <c:pt idx="21">
                  <c:v>276.26569325017579</c:v>
                </c:pt>
                <c:pt idx="22">
                  <c:v>247.11839533846</c:v>
                </c:pt>
                <c:pt idx="23">
                  <c:v>280.7715557292816</c:v>
                </c:pt>
                <c:pt idx="24">
                  <c:v>297.52773182345635</c:v>
                </c:pt>
                <c:pt idx="25">
                  <c:v>272.46387178343025</c:v>
                </c:pt>
                <c:pt idx="26">
                  <c:v>251.90587422250988</c:v>
                </c:pt>
                <c:pt idx="27">
                  <c:v>272.88629639084638</c:v>
                </c:pt>
                <c:pt idx="28">
                  <c:v>254.86284647442312</c:v>
                </c:pt>
                <c:pt idx="29">
                  <c:v>264.29699604005089</c:v>
                </c:pt>
                <c:pt idx="30">
                  <c:v>273.02710459331843</c:v>
                </c:pt>
                <c:pt idx="31">
                  <c:v>249.08971017306877</c:v>
                </c:pt>
                <c:pt idx="32">
                  <c:v>250.77940860273344</c:v>
                </c:pt>
                <c:pt idx="33">
                  <c:v>256.83416130903191</c:v>
                </c:pt>
                <c:pt idx="34">
                  <c:v>245.42869690879527</c:v>
                </c:pt>
                <c:pt idx="35">
                  <c:v>244.44303949149088</c:v>
                </c:pt>
                <c:pt idx="36">
                  <c:v>253.17314804475839</c:v>
                </c:pt>
                <c:pt idx="37">
                  <c:v>249.23051837554081</c:v>
                </c:pt>
                <c:pt idx="38">
                  <c:v>258.38305153622451</c:v>
                </c:pt>
                <c:pt idx="39">
                  <c:v>281.05317213422569</c:v>
                </c:pt>
                <c:pt idx="40">
                  <c:v>293.02186934435053</c:v>
                </c:pt>
                <c:pt idx="41">
                  <c:v>293.02186934435053</c:v>
                </c:pt>
                <c:pt idx="42">
                  <c:v>297.10530721604016</c:v>
                </c:pt>
                <c:pt idx="43">
                  <c:v>288.79762327018886</c:v>
                </c:pt>
                <c:pt idx="44">
                  <c:v>297.52773182345635</c:v>
                </c:pt>
                <c:pt idx="45">
                  <c:v>296.68288260862403</c:v>
                </c:pt>
                <c:pt idx="46">
                  <c:v>291.61378731962998</c:v>
                </c:pt>
                <c:pt idx="47">
                  <c:v>298.23177283581663</c:v>
                </c:pt>
                <c:pt idx="48">
                  <c:v>318.78977039673697</c:v>
                </c:pt>
                <c:pt idx="49">
                  <c:v>316.67764735965613</c:v>
                </c:pt>
                <c:pt idx="50">
                  <c:v>338.64372694529698</c:v>
                </c:pt>
                <c:pt idx="51">
                  <c:v>391.44680287231836</c:v>
                </c:pt>
              </c:numCache>
            </c:numRef>
          </c:val>
          <c:smooth val="0"/>
        </c:ser>
        <c:ser>
          <c:idx val="2"/>
          <c:order val="2"/>
          <c:tx>
            <c:v>2017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Sheet1!$B$20:$BA$20</c:f>
              <c:numCache>
                <c:formatCode>General</c:formatCode>
                <c:ptCount val="52"/>
                <c:pt idx="0">
                  <c:v>445.38792295186096</c:v>
                </c:pt>
                <c:pt idx="1">
                  <c:v>452.33824404251101</c:v>
                </c:pt>
                <c:pt idx="2">
                  <c:v>394.60802600384625</c:v>
                </c:pt>
                <c:pt idx="3">
                  <c:v>368.9343909547103</c:v>
                </c:pt>
                <c:pt idx="4">
                  <c:v>354.75006219828163</c:v>
                </c:pt>
                <c:pt idx="5">
                  <c:v>329.36011372427424</c:v>
                </c:pt>
                <c:pt idx="6">
                  <c:v>330.21117344965995</c:v>
                </c:pt>
                <c:pt idx="7">
                  <c:v>324.5374419470885</c:v>
                </c:pt>
                <c:pt idx="8">
                  <c:v>300.70776963628828</c:v>
                </c:pt>
                <c:pt idx="9">
                  <c:v>313.18997894194553</c:v>
                </c:pt>
                <c:pt idx="10">
                  <c:v>296.31062772179536</c:v>
                </c:pt>
                <c:pt idx="11">
                  <c:v>296.59431429692393</c:v>
                </c:pt>
                <c:pt idx="12">
                  <c:v>291.62979923217392</c:v>
                </c:pt>
                <c:pt idx="13">
                  <c:v>290.49505293165964</c:v>
                </c:pt>
                <c:pt idx="14">
                  <c:v>283.26104526588097</c:v>
                </c:pt>
                <c:pt idx="15">
                  <c:v>294.75035155858819</c:v>
                </c:pt>
                <c:pt idx="16">
                  <c:v>284.11210499126668</c:v>
                </c:pt>
                <c:pt idx="17">
                  <c:v>273.89938828663804</c:v>
                </c:pt>
                <c:pt idx="18">
                  <c:v>277.30362718818094</c:v>
                </c:pt>
                <c:pt idx="19">
                  <c:v>275.88519431253809</c:v>
                </c:pt>
                <c:pt idx="20">
                  <c:v>276.87809732548811</c:v>
                </c:pt>
                <c:pt idx="21">
                  <c:v>287.51634389280963</c:v>
                </c:pt>
                <c:pt idx="22">
                  <c:v>272.19726883586662</c:v>
                </c:pt>
                <c:pt idx="23">
                  <c:v>267.8001269213737</c:v>
                </c:pt>
                <c:pt idx="24">
                  <c:v>273.47385842394522</c:v>
                </c:pt>
                <c:pt idx="25">
                  <c:v>321.41688962067417</c:v>
                </c:pt>
                <c:pt idx="26">
                  <c:v>281.55892581510955</c:v>
                </c:pt>
                <c:pt idx="27">
                  <c:v>268.65118664675941</c:v>
                </c:pt>
                <c:pt idx="28">
                  <c:v>251.62999213904499</c:v>
                </c:pt>
                <c:pt idx="29">
                  <c:v>267.8001269213737</c:v>
                </c:pt>
                <c:pt idx="30">
                  <c:v>271.06252253535229</c:v>
                </c:pt>
                <c:pt idx="31">
                  <c:v>287.8000304679382</c:v>
                </c:pt>
                <c:pt idx="32">
                  <c:v>247.94206666237355</c:v>
                </c:pt>
                <c:pt idx="33">
                  <c:v>247.65838008724498</c:v>
                </c:pt>
                <c:pt idx="34">
                  <c:v>252.62289515199498</c:v>
                </c:pt>
                <c:pt idx="35">
                  <c:v>248.50943981263072</c:v>
                </c:pt>
                <c:pt idx="36">
                  <c:v>272.05542554830231</c:v>
                </c:pt>
                <c:pt idx="37">
                  <c:v>237.16197680748775</c:v>
                </c:pt>
                <c:pt idx="38">
                  <c:v>236.73644694479486</c:v>
                </c:pt>
                <c:pt idx="39">
                  <c:v>271.34620911048086</c:v>
                </c:pt>
                <c:pt idx="40">
                  <c:v>275.03413458715238</c:v>
                </c:pt>
                <c:pt idx="41">
                  <c:v>289.21846334358105</c:v>
                </c:pt>
                <c:pt idx="42">
                  <c:v>288.5092469057596</c:v>
                </c:pt>
                <c:pt idx="43">
                  <c:v>288.36740361819534</c:v>
                </c:pt>
                <c:pt idx="44">
                  <c:v>282.55182882805957</c:v>
                </c:pt>
                <c:pt idx="45">
                  <c:v>294.89219484615251</c:v>
                </c:pt>
                <c:pt idx="46">
                  <c:v>289.07662005601679</c:v>
                </c:pt>
                <c:pt idx="47">
                  <c:v>287.37450060524532</c:v>
                </c:pt>
                <c:pt idx="48">
                  <c:v>282.9773586907524</c:v>
                </c:pt>
                <c:pt idx="49">
                  <c:v>294.75035155858819</c:v>
                </c:pt>
                <c:pt idx="50">
                  <c:v>285.1050080042167</c:v>
                </c:pt>
                <c:pt idx="51">
                  <c:v>317.30343428130988</c:v>
                </c:pt>
              </c:numCache>
            </c:numRef>
          </c:val>
          <c:smooth val="0"/>
        </c:ser>
        <c:ser>
          <c:idx val="3"/>
          <c:order val="3"/>
          <c:tx>
            <c:v>2018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val>
            <c:numRef>
              <c:f>Sheet1!$B$21:$BA$21</c:f>
              <c:numCache>
                <c:formatCode>General</c:formatCode>
                <c:ptCount val="52"/>
                <c:pt idx="0">
                  <c:v>319.56964811196053</c:v>
                </c:pt>
                <c:pt idx="1">
                  <c:v>304.99830072375312</c:v>
                </c:pt>
                <c:pt idx="2">
                  <c:v>334.28385184711112</c:v>
                </c:pt>
                <c:pt idx="3">
                  <c:v>332.71243203073584</c:v>
                </c:pt>
                <c:pt idx="4">
                  <c:v>361.85512680715061</c:v>
                </c:pt>
                <c:pt idx="5">
                  <c:v>346.28378499034073</c:v>
                </c:pt>
                <c:pt idx="6">
                  <c:v>333.99813915322471</c:v>
                </c:pt>
                <c:pt idx="7">
                  <c:v>312.99825615257288</c:v>
                </c:pt>
                <c:pt idx="8">
                  <c:v>346.85521037811361</c:v>
                </c:pt>
                <c:pt idx="9">
                  <c:v>334.855277234884</c:v>
                </c:pt>
                <c:pt idx="10">
                  <c:v>314.85538866283463</c:v>
                </c:pt>
                <c:pt idx="11">
                  <c:v>303.99830629515066</c:v>
                </c:pt>
                <c:pt idx="12">
                  <c:v>289.28410256000006</c:v>
                </c:pt>
                <c:pt idx="13">
                  <c:v>291.85551680497781</c:v>
                </c:pt>
                <c:pt idx="14">
                  <c:v>289.85552794777283</c:v>
                </c:pt>
                <c:pt idx="15">
                  <c:v>279.71272731480497</c:v>
                </c:pt>
                <c:pt idx="16">
                  <c:v>292.85551123358027</c:v>
                </c:pt>
                <c:pt idx="17">
                  <c:v>271.28420284515562</c:v>
                </c:pt>
                <c:pt idx="18">
                  <c:v>265.99851800825684</c:v>
                </c:pt>
                <c:pt idx="19">
                  <c:v>268.42707590629135</c:v>
                </c:pt>
                <c:pt idx="20">
                  <c:v>267.7127941715753</c:v>
                </c:pt>
                <c:pt idx="21">
                  <c:v>268.99850129406423</c:v>
                </c:pt>
                <c:pt idx="22">
                  <c:v>274.42704247790618</c:v>
                </c:pt>
                <c:pt idx="23">
                  <c:v>248.57004368118524</c:v>
                </c:pt>
                <c:pt idx="24">
                  <c:v>248.99861272201483</c:v>
                </c:pt>
                <c:pt idx="25">
                  <c:v>251.5700269669926</c:v>
                </c:pt>
                <c:pt idx="26">
                  <c:v>265.71280531437037</c:v>
                </c:pt>
                <c:pt idx="27">
                  <c:v>275.85560594733829</c:v>
                </c:pt>
                <c:pt idx="28">
                  <c:v>278.14130749842963</c:v>
                </c:pt>
                <c:pt idx="29">
                  <c:v>277.71273845760004</c:v>
                </c:pt>
                <c:pt idx="30">
                  <c:v>268.85564494712099</c:v>
                </c:pt>
                <c:pt idx="31">
                  <c:v>267.99850686546176</c:v>
                </c:pt>
                <c:pt idx="32">
                  <c:v>261.85568394690375</c:v>
                </c:pt>
                <c:pt idx="33">
                  <c:v>256.85571180389138</c:v>
                </c:pt>
                <c:pt idx="34">
                  <c:v>256.14143006917533</c:v>
                </c:pt>
                <c:pt idx="35">
                  <c:v>258.71284431415313</c:v>
                </c:pt>
                <c:pt idx="36">
                  <c:v>259.85569508969877</c:v>
                </c:pt>
                <c:pt idx="37">
                  <c:v>265.14137992659755</c:v>
                </c:pt>
                <c:pt idx="38">
                  <c:v>266.42708704908642</c:v>
                </c:pt>
                <c:pt idx="39">
                  <c:v>291.71266045803458</c:v>
                </c:pt>
                <c:pt idx="40">
                  <c:v>287.71268274362473</c:v>
                </c:pt>
                <c:pt idx="41">
                  <c:v>299.42690319296793</c:v>
                </c:pt>
                <c:pt idx="42">
                  <c:v>293.99836200912591</c:v>
                </c:pt>
                <c:pt idx="43">
                  <c:v>290.85552237637535</c:v>
                </c:pt>
                <c:pt idx="44">
                  <c:v>291.71266045803458</c:v>
                </c:pt>
                <c:pt idx="45">
                  <c:v>300.56975396851357</c:v>
                </c:pt>
                <c:pt idx="46">
                  <c:v>305.42686976458276</c:v>
                </c:pt>
                <c:pt idx="47">
                  <c:v>311.4268363361976</c:v>
                </c:pt>
                <c:pt idx="48">
                  <c:v>325.99818372440495</c:v>
                </c:pt>
                <c:pt idx="49">
                  <c:v>330.71244317353091</c:v>
                </c:pt>
                <c:pt idx="50">
                  <c:v>328.85531066326917</c:v>
                </c:pt>
                <c:pt idx="51">
                  <c:v>343.42665805147658</c:v>
                </c:pt>
              </c:numCache>
            </c:numRef>
          </c:val>
          <c:smooth val="0"/>
        </c:ser>
        <c:ser>
          <c:idx val="4"/>
          <c:order val="4"/>
          <c:tx>
            <c:v>2019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Sheet1!$B$22:$BA$22</c:f>
              <c:numCache>
                <c:formatCode>General</c:formatCode>
                <c:ptCount val="52"/>
                <c:pt idx="0">
                  <c:v>359.56834532374103</c:v>
                </c:pt>
                <c:pt idx="1">
                  <c:v>382.30215827338128</c:v>
                </c:pt>
                <c:pt idx="2">
                  <c:v>389.92805755395682</c:v>
                </c:pt>
                <c:pt idx="3">
                  <c:v>403.30935251798564</c:v>
                </c:pt>
                <c:pt idx="4">
                  <c:v>364.31654676258989</c:v>
                </c:pt>
                <c:pt idx="5">
                  <c:v>318.12949640287769</c:v>
                </c:pt>
                <c:pt idx="6">
                  <c:v>325.89928057553959</c:v>
                </c:pt>
                <c:pt idx="7">
                  <c:v>318.273381294964</c:v>
                </c:pt>
                <c:pt idx="8">
                  <c:v>321.29496402877697</c:v>
                </c:pt>
                <c:pt idx="9">
                  <c:v>306.61870503597123</c:v>
                </c:pt>
                <c:pt idx="10">
                  <c:v>299.85611510791369</c:v>
                </c:pt>
                <c:pt idx="11">
                  <c:v>305.61151079136692</c:v>
                </c:pt>
                <c:pt idx="12">
                  <c:v>293.0935251798561</c:v>
                </c:pt>
                <c:pt idx="13">
                  <c:v>298.56115107913672</c:v>
                </c:pt>
                <c:pt idx="14">
                  <c:v>295.68345323741011</c:v>
                </c:pt>
                <c:pt idx="15">
                  <c:v>287.0503597122302</c:v>
                </c:pt>
                <c:pt idx="16">
                  <c:v>291.51079136690652</c:v>
                </c:pt>
                <c:pt idx="17">
                  <c:v>280.43165467625897</c:v>
                </c:pt>
                <c:pt idx="18">
                  <c:v>299.136690647482</c:v>
                </c:pt>
                <c:pt idx="19">
                  <c:v>278.84892086330939</c:v>
                </c:pt>
                <c:pt idx="20">
                  <c:v>282.15827338129492</c:v>
                </c:pt>
                <c:pt idx="21">
                  <c:v>278.99280575539564</c:v>
                </c:pt>
                <c:pt idx="22">
                  <c:v>273.9568345323741</c:v>
                </c:pt>
                <c:pt idx="23">
                  <c:v>282.87769784172662</c:v>
                </c:pt>
                <c:pt idx="24">
                  <c:v>288.05755395683457</c:v>
                </c:pt>
                <c:pt idx="25">
                  <c:v>268.34532374100723</c:v>
                </c:pt>
                <c:pt idx="26">
                  <c:v>277.12230215827338</c:v>
                </c:pt>
                <c:pt idx="27">
                  <c:v>255.10791366906474</c:v>
                </c:pt>
                <c:pt idx="28">
                  <c:v>264.31654676258989</c:v>
                </c:pt>
                <c:pt idx="29">
                  <c:v>276.69064748201441</c:v>
                </c:pt>
                <c:pt idx="30">
                  <c:v>262.01438848920867</c:v>
                </c:pt>
                <c:pt idx="31">
                  <c:v>268.48920863309348</c:v>
                </c:pt>
                <c:pt idx="32">
                  <c:v>272.80575539568343</c:v>
                </c:pt>
                <c:pt idx="33">
                  <c:v>272.66187050359707</c:v>
                </c:pt>
                <c:pt idx="34">
                  <c:v>263.74100719424462</c:v>
                </c:pt>
                <c:pt idx="35">
                  <c:v>245.6115107913669</c:v>
                </c:pt>
                <c:pt idx="36">
                  <c:v>246.9064748201439</c:v>
                </c:pt>
                <c:pt idx="37">
                  <c:v>250.50359712230212</c:v>
                </c:pt>
                <c:pt idx="38">
                  <c:v>257.26618705035969</c:v>
                </c:pt>
                <c:pt idx="39">
                  <c:v>267.19424460431657</c:v>
                </c:pt>
                <c:pt idx="40">
                  <c:v>267.62589928057554</c:v>
                </c:pt>
                <c:pt idx="41">
                  <c:v>277.69784172661872</c:v>
                </c:pt>
                <c:pt idx="42">
                  <c:v>268.63309352517985</c:v>
                </c:pt>
                <c:pt idx="43">
                  <c:v>289.20863309352518</c:v>
                </c:pt>
                <c:pt idx="44">
                  <c:v>309.64028776978415</c:v>
                </c:pt>
                <c:pt idx="45">
                  <c:v>287.91366906474821</c:v>
                </c:pt>
                <c:pt idx="46">
                  <c:v>276.97841726618702</c:v>
                </c:pt>
                <c:pt idx="47">
                  <c:v>292.66187050359707</c:v>
                </c:pt>
                <c:pt idx="48">
                  <c:v>301.29496402877697</c:v>
                </c:pt>
                <c:pt idx="49">
                  <c:v>298.84892086330939</c:v>
                </c:pt>
                <c:pt idx="50">
                  <c:v>301.15107913669061</c:v>
                </c:pt>
                <c:pt idx="51">
                  <c:v>298.41726618705036</c:v>
                </c:pt>
              </c:numCache>
            </c:numRef>
          </c:val>
          <c:smooth val="0"/>
        </c:ser>
        <c:ser>
          <c:idx val="5"/>
          <c:order val="5"/>
          <c:tx>
            <c:v>2020</c:v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dPt>
            <c:idx val="19"/>
            <c:marker>
              <c:symbol val="none"/>
            </c:marker>
            <c:bubble3D val="0"/>
          </c:dPt>
          <c:val>
            <c:numRef>
              <c:f>Sheet1!$B$23:$BA$23</c:f>
              <c:numCache>
                <c:formatCode>General</c:formatCode>
                <c:ptCount val="52"/>
                <c:pt idx="0">
                  <c:v>299.42028985507244</c:v>
                </c:pt>
                <c:pt idx="1">
                  <c:v>324.49275362318838</c:v>
                </c:pt>
                <c:pt idx="2">
                  <c:v>311.15942028985506</c:v>
                </c:pt>
                <c:pt idx="3">
                  <c:v>340.14492753623188</c:v>
                </c:pt>
                <c:pt idx="4">
                  <c:v>348.1159420289855</c:v>
                </c:pt>
                <c:pt idx="5">
                  <c:v>334.78260869565219</c:v>
                </c:pt>
                <c:pt idx="6">
                  <c:v>329.13043478260869</c:v>
                </c:pt>
                <c:pt idx="7">
                  <c:v>308.40579710144931</c:v>
                </c:pt>
                <c:pt idx="8">
                  <c:v>311.15942028985506</c:v>
                </c:pt>
                <c:pt idx="9">
                  <c:v>291.73913043478262</c:v>
                </c:pt>
                <c:pt idx="10">
                  <c:v>295.21739130434781</c:v>
                </c:pt>
                <c:pt idx="11">
                  <c:v>291.59420289855069</c:v>
                </c:pt>
                <c:pt idx="12">
                  <c:v>295.50724637681162</c:v>
                </c:pt>
                <c:pt idx="13">
                  <c:v>289.4202898550725</c:v>
                </c:pt>
                <c:pt idx="14">
                  <c:v>287.10144927536231</c:v>
                </c:pt>
                <c:pt idx="15">
                  <c:v>286.66666666666669</c:v>
                </c:pt>
                <c:pt idx="16">
                  <c:v>281.15942028985506</c:v>
                </c:pt>
                <c:pt idx="17">
                  <c:v>268.1159420289855</c:v>
                </c:pt>
                <c:pt idx="18">
                  <c:v>271.73913043478262</c:v>
                </c:pt>
                <c:pt idx="19">
                  <c:v>296.08695652173913</c:v>
                </c:pt>
                <c:pt idx="20">
                  <c:v>267.536231884058</c:v>
                </c:pt>
                <c:pt idx="21">
                  <c:v>256.231884057971</c:v>
                </c:pt>
                <c:pt idx="22">
                  <c:v>271.59420289855069</c:v>
                </c:pt>
                <c:pt idx="23">
                  <c:v>276.66666666666663</c:v>
                </c:pt>
                <c:pt idx="24">
                  <c:v>272.75362318840581</c:v>
                </c:pt>
                <c:pt idx="25">
                  <c:v>271.01449275362319</c:v>
                </c:pt>
                <c:pt idx="26">
                  <c:v>304.92753623188406</c:v>
                </c:pt>
                <c:pt idx="27">
                  <c:v>287.82608695652169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45024"/>
        <c:axId val="43346560"/>
      </c:lineChart>
      <c:catAx>
        <c:axId val="4334502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43346560"/>
        <c:crosses val="autoZero"/>
        <c:auto val="1"/>
        <c:lblAlgn val="ctr"/>
        <c:lblOffset val="100"/>
        <c:noMultiLvlLbl val="0"/>
      </c:catAx>
      <c:valAx>
        <c:axId val="43346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345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24</xdr:row>
      <xdr:rowOff>35717</xdr:rowOff>
    </xdr:from>
    <xdr:to>
      <xdr:col>14</xdr:col>
      <xdr:colOff>495299</xdr:colOff>
      <xdr:row>61</xdr:row>
      <xdr:rowOff>114299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"/>
  <sheetViews>
    <sheetView tabSelected="1" zoomScaleNormal="100" workbookViewId="0"/>
  </sheetViews>
  <sheetFormatPr defaultRowHeight="11.25" x14ac:dyDescent="0.2"/>
  <cols>
    <col min="1" max="1" width="21.85546875" style="2" customWidth="1"/>
    <col min="2" max="53" width="10.42578125" style="2" bestFit="1" customWidth="1"/>
    <col min="54" max="16384" width="9.140625" style="2"/>
  </cols>
  <sheetData>
    <row r="1" spans="1:53" x14ac:dyDescent="0.2">
      <c r="A1" s="1" t="s">
        <v>0</v>
      </c>
    </row>
    <row r="2" spans="1:53" x14ac:dyDescent="0.2">
      <c r="A2" s="1"/>
    </row>
    <row r="3" spans="1:53" x14ac:dyDescent="0.2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3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5" t="s">
        <v>34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5" t="s">
        <v>42</v>
      </c>
      <c r="AP4" s="5" t="s">
        <v>43</v>
      </c>
      <c r="AQ4" s="5" t="s">
        <v>44</v>
      </c>
      <c r="AR4" s="5" t="s">
        <v>45</v>
      </c>
      <c r="AS4" s="5" t="s">
        <v>46</v>
      </c>
      <c r="AT4" s="5" t="s">
        <v>47</v>
      </c>
      <c r="AU4" s="5" t="s">
        <v>48</v>
      </c>
      <c r="AV4" s="5" t="s">
        <v>49</v>
      </c>
      <c r="AW4" s="5" t="s">
        <v>50</v>
      </c>
      <c r="AX4" s="5" t="s">
        <v>51</v>
      </c>
      <c r="AY4" s="5" t="s">
        <v>52</v>
      </c>
      <c r="AZ4" s="5" t="s">
        <v>53</v>
      </c>
      <c r="BA4" s="5" t="s">
        <v>54</v>
      </c>
    </row>
    <row r="5" spans="1:53" x14ac:dyDescent="0.2">
      <c r="A5" s="6" t="s">
        <v>61</v>
      </c>
      <c r="B5" s="7">
        <v>2471</v>
      </c>
      <c r="C5" s="7">
        <v>2474</v>
      </c>
      <c r="D5" s="7">
        <v>2391</v>
      </c>
      <c r="E5" s="7">
        <v>2324</v>
      </c>
      <c r="F5" s="7">
        <v>2308</v>
      </c>
      <c r="G5" s="7">
        <v>2266</v>
      </c>
      <c r="H5" s="7">
        <v>2311</v>
      </c>
      <c r="I5" s="7">
        <v>2512</v>
      </c>
      <c r="J5" s="7">
        <v>2529</v>
      </c>
      <c r="K5" s="7">
        <v>2437</v>
      </c>
      <c r="L5" s="7">
        <v>2411</v>
      </c>
      <c r="M5" s="7">
        <v>2333</v>
      </c>
      <c r="N5" s="7">
        <v>2343</v>
      </c>
      <c r="O5" s="7">
        <v>2239</v>
      </c>
      <c r="P5" s="7">
        <v>2240</v>
      </c>
      <c r="Q5" s="7">
        <v>2216</v>
      </c>
      <c r="R5" s="7">
        <v>2109</v>
      </c>
      <c r="S5" s="7">
        <v>2144</v>
      </c>
      <c r="T5" s="7">
        <v>2089</v>
      </c>
      <c r="U5" s="7">
        <v>1963</v>
      </c>
      <c r="V5" s="7">
        <v>1953</v>
      </c>
      <c r="W5" s="7">
        <v>1816</v>
      </c>
      <c r="X5" s="7">
        <v>1951</v>
      </c>
      <c r="Y5" s="7">
        <v>1957</v>
      </c>
      <c r="Z5" s="7">
        <v>1880</v>
      </c>
      <c r="AA5" s="7">
        <v>1813</v>
      </c>
      <c r="AB5" s="7">
        <v>1802</v>
      </c>
      <c r="AC5" s="7">
        <v>2006</v>
      </c>
      <c r="AD5" s="7">
        <v>1876</v>
      </c>
      <c r="AE5" s="7">
        <v>2078</v>
      </c>
      <c r="AF5" s="7">
        <v>2107</v>
      </c>
      <c r="AG5" s="7">
        <v>1975</v>
      </c>
      <c r="AH5" s="7">
        <v>1916</v>
      </c>
      <c r="AI5" s="7">
        <v>1764</v>
      </c>
      <c r="AJ5" s="7">
        <v>1812</v>
      </c>
      <c r="AK5" s="7">
        <v>1949</v>
      </c>
      <c r="AL5" s="7">
        <v>1701</v>
      </c>
      <c r="AM5" s="7">
        <v>1870</v>
      </c>
      <c r="AN5" s="7">
        <v>1711</v>
      </c>
      <c r="AO5" s="7">
        <v>1796</v>
      </c>
      <c r="AP5" s="7">
        <v>1898</v>
      </c>
      <c r="AQ5" s="7">
        <v>1990</v>
      </c>
      <c r="AR5" s="7">
        <v>2047</v>
      </c>
      <c r="AS5" s="7">
        <v>2163</v>
      </c>
      <c r="AT5" s="7">
        <v>2073</v>
      </c>
      <c r="AU5" s="7">
        <v>2191</v>
      </c>
      <c r="AV5" s="7">
        <v>2091</v>
      </c>
      <c r="AW5" s="7">
        <v>2001</v>
      </c>
      <c r="AX5" s="7">
        <v>1977</v>
      </c>
      <c r="AY5" s="7">
        <v>2109</v>
      </c>
      <c r="AZ5" s="7">
        <v>2147</v>
      </c>
      <c r="BA5" s="7">
        <v>2145</v>
      </c>
    </row>
    <row r="6" spans="1:53" x14ac:dyDescent="0.2">
      <c r="A6" s="6" t="s">
        <v>62</v>
      </c>
      <c r="B6" s="7">
        <v>2416</v>
      </c>
      <c r="C6" s="7">
        <v>2254</v>
      </c>
      <c r="D6" s="7">
        <v>2256</v>
      </c>
      <c r="E6" s="7">
        <v>2338</v>
      </c>
      <c r="F6" s="7">
        <v>2274</v>
      </c>
      <c r="G6" s="7">
        <v>2196</v>
      </c>
      <c r="H6" s="7">
        <v>2075</v>
      </c>
      <c r="I6" s="7">
        <v>2068</v>
      </c>
      <c r="J6" s="7">
        <v>1930</v>
      </c>
      <c r="K6" s="7">
        <v>2061</v>
      </c>
      <c r="L6" s="7">
        <v>2071</v>
      </c>
      <c r="M6" s="7">
        <v>1995</v>
      </c>
      <c r="N6" s="7">
        <v>2085</v>
      </c>
      <c r="O6" s="7">
        <v>2092</v>
      </c>
      <c r="P6" s="7">
        <v>1899</v>
      </c>
      <c r="Q6" s="7">
        <v>1909</v>
      </c>
      <c r="R6" s="7">
        <v>1939</v>
      </c>
      <c r="S6" s="7">
        <v>2007</v>
      </c>
      <c r="T6" s="7">
        <v>2022</v>
      </c>
      <c r="U6" s="7">
        <v>1970</v>
      </c>
      <c r="V6" s="7">
        <v>1977</v>
      </c>
      <c r="W6" s="7">
        <v>1962</v>
      </c>
      <c r="X6" s="7">
        <v>1755</v>
      </c>
      <c r="Y6" s="7">
        <v>1994</v>
      </c>
      <c r="Z6" s="7">
        <v>2113</v>
      </c>
      <c r="AA6" s="7">
        <v>1935</v>
      </c>
      <c r="AB6" s="7">
        <v>1789</v>
      </c>
      <c r="AC6" s="7">
        <v>1938</v>
      </c>
      <c r="AD6" s="7">
        <v>1810</v>
      </c>
      <c r="AE6" s="7">
        <v>1877</v>
      </c>
      <c r="AF6" s="7">
        <v>1939</v>
      </c>
      <c r="AG6" s="7">
        <v>1769</v>
      </c>
      <c r="AH6" s="7">
        <v>1781</v>
      </c>
      <c r="AI6" s="7">
        <v>1824</v>
      </c>
      <c r="AJ6" s="7">
        <v>1743</v>
      </c>
      <c r="AK6" s="7">
        <v>1736</v>
      </c>
      <c r="AL6" s="7">
        <v>1798</v>
      </c>
      <c r="AM6" s="7">
        <v>1770</v>
      </c>
      <c r="AN6" s="7">
        <v>1835</v>
      </c>
      <c r="AO6" s="7">
        <v>1996</v>
      </c>
      <c r="AP6" s="7">
        <v>2081</v>
      </c>
      <c r="AQ6" s="7">
        <v>2081</v>
      </c>
      <c r="AR6" s="7">
        <v>2110</v>
      </c>
      <c r="AS6" s="7">
        <v>2051</v>
      </c>
      <c r="AT6" s="7">
        <v>2113</v>
      </c>
      <c r="AU6" s="7">
        <v>2107</v>
      </c>
      <c r="AV6" s="7">
        <v>2071</v>
      </c>
      <c r="AW6" s="7">
        <v>2118</v>
      </c>
      <c r="AX6" s="7">
        <v>2264</v>
      </c>
      <c r="AY6" s="7">
        <v>2249</v>
      </c>
      <c r="AZ6" s="7">
        <v>2405</v>
      </c>
      <c r="BA6" s="7">
        <v>2780</v>
      </c>
    </row>
    <row r="7" spans="1:53" x14ac:dyDescent="0.2">
      <c r="A7" s="6" t="s">
        <v>63</v>
      </c>
      <c r="B7" s="7">
        <v>3140</v>
      </c>
      <c r="C7" s="7">
        <v>3189</v>
      </c>
      <c r="D7" s="7">
        <v>2782</v>
      </c>
      <c r="E7" s="7">
        <v>2601</v>
      </c>
      <c r="F7" s="7">
        <v>2501</v>
      </c>
      <c r="G7" s="7">
        <v>2322</v>
      </c>
      <c r="H7" s="7">
        <v>2328</v>
      </c>
      <c r="I7" s="7">
        <v>2288</v>
      </c>
      <c r="J7" s="7">
        <v>2120</v>
      </c>
      <c r="K7" s="7">
        <v>2208</v>
      </c>
      <c r="L7" s="7">
        <v>2089</v>
      </c>
      <c r="M7" s="7">
        <v>2091</v>
      </c>
      <c r="N7" s="7">
        <v>2056</v>
      </c>
      <c r="O7" s="7">
        <v>2048</v>
      </c>
      <c r="P7" s="7">
        <v>1997</v>
      </c>
      <c r="Q7" s="7">
        <v>2078</v>
      </c>
      <c r="R7" s="7">
        <v>2003</v>
      </c>
      <c r="S7" s="7">
        <v>1931</v>
      </c>
      <c r="T7" s="7">
        <v>1955</v>
      </c>
      <c r="U7" s="7">
        <v>1945</v>
      </c>
      <c r="V7" s="7">
        <v>1952</v>
      </c>
      <c r="W7" s="7">
        <v>2027</v>
      </c>
      <c r="X7" s="7">
        <v>1919</v>
      </c>
      <c r="Y7" s="7">
        <v>1888</v>
      </c>
      <c r="Z7" s="7">
        <v>1928</v>
      </c>
      <c r="AA7" s="7">
        <v>2266</v>
      </c>
      <c r="AB7" s="7">
        <v>1985</v>
      </c>
      <c r="AC7" s="7">
        <v>1894</v>
      </c>
      <c r="AD7" s="7">
        <v>1774</v>
      </c>
      <c r="AE7" s="7">
        <v>1888</v>
      </c>
      <c r="AF7" s="7">
        <v>1911</v>
      </c>
      <c r="AG7" s="7">
        <v>2029</v>
      </c>
      <c r="AH7" s="7">
        <v>1748</v>
      </c>
      <c r="AI7" s="7">
        <v>1746</v>
      </c>
      <c r="AJ7" s="7">
        <v>1781</v>
      </c>
      <c r="AK7" s="7">
        <v>1752</v>
      </c>
      <c r="AL7" s="7">
        <v>1918</v>
      </c>
      <c r="AM7" s="7">
        <v>1672</v>
      </c>
      <c r="AN7" s="7">
        <v>1669</v>
      </c>
      <c r="AO7" s="7">
        <v>1913</v>
      </c>
      <c r="AP7" s="7">
        <v>1939</v>
      </c>
      <c r="AQ7" s="7">
        <v>2039</v>
      </c>
      <c r="AR7" s="7">
        <v>2034</v>
      </c>
      <c r="AS7" s="7">
        <v>2033</v>
      </c>
      <c r="AT7" s="7">
        <v>1992</v>
      </c>
      <c r="AU7" s="7">
        <v>2079</v>
      </c>
      <c r="AV7" s="7">
        <v>2038</v>
      </c>
      <c r="AW7" s="7">
        <v>2026</v>
      </c>
      <c r="AX7" s="7">
        <v>1995</v>
      </c>
      <c r="AY7" s="7">
        <v>2078</v>
      </c>
      <c r="AZ7" s="7">
        <v>2010</v>
      </c>
      <c r="BA7" s="7">
        <v>2237</v>
      </c>
    </row>
    <row r="8" spans="1:53" x14ac:dyDescent="0.2">
      <c r="A8" s="6" t="s">
        <v>64</v>
      </c>
      <c r="B8" s="7">
        <v>2237</v>
      </c>
      <c r="C8" s="7">
        <v>2135</v>
      </c>
      <c r="D8" s="7">
        <v>2340</v>
      </c>
      <c r="E8" s="7">
        <v>2329</v>
      </c>
      <c r="F8" s="7">
        <v>2533</v>
      </c>
      <c r="G8" s="7">
        <v>2424</v>
      </c>
      <c r="H8" s="7">
        <v>2338</v>
      </c>
      <c r="I8" s="7">
        <v>2191</v>
      </c>
      <c r="J8" s="7">
        <v>2428</v>
      </c>
      <c r="K8" s="7">
        <v>2344</v>
      </c>
      <c r="L8" s="7">
        <v>2204</v>
      </c>
      <c r="M8" s="7">
        <v>2128</v>
      </c>
      <c r="N8" s="7">
        <v>2025</v>
      </c>
      <c r="O8" s="7">
        <v>2043</v>
      </c>
      <c r="P8" s="7">
        <v>2029</v>
      </c>
      <c r="Q8" s="7">
        <v>1958</v>
      </c>
      <c r="R8" s="7">
        <v>2050</v>
      </c>
      <c r="S8" s="7">
        <v>1899</v>
      </c>
      <c r="T8" s="7">
        <v>1862</v>
      </c>
      <c r="U8" s="7">
        <v>1879</v>
      </c>
      <c r="V8" s="7">
        <v>1874</v>
      </c>
      <c r="W8" s="7">
        <v>1883</v>
      </c>
      <c r="X8" s="7">
        <v>1921</v>
      </c>
      <c r="Y8" s="7">
        <v>1740</v>
      </c>
      <c r="Z8" s="7">
        <v>1743</v>
      </c>
      <c r="AA8" s="7">
        <v>1761</v>
      </c>
      <c r="AB8" s="7">
        <v>1860</v>
      </c>
      <c r="AC8" s="7">
        <v>1931</v>
      </c>
      <c r="AD8" s="7">
        <v>1947</v>
      </c>
      <c r="AE8" s="7">
        <v>1944</v>
      </c>
      <c r="AF8" s="7">
        <v>1882</v>
      </c>
      <c r="AG8" s="7">
        <v>1876</v>
      </c>
      <c r="AH8" s="7">
        <v>1833</v>
      </c>
      <c r="AI8" s="7">
        <v>1798</v>
      </c>
      <c r="AJ8" s="7">
        <v>1793</v>
      </c>
      <c r="AK8" s="7">
        <v>1811</v>
      </c>
      <c r="AL8" s="7">
        <v>1819</v>
      </c>
      <c r="AM8" s="7">
        <v>1856</v>
      </c>
      <c r="AN8" s="7">
        <v>1865</v>
      </c>
      <c r="AO8" s="7">
        <v>2042</v>
      </c>
      <c r="AP8" s="7">
        <v>2014</v>
      </c>
      <c r="AQ8" s="7">
        <v>2096</v>
      </c>
      <c r="AR8" s="7">
        <v>2058</v>
      </c>
      <c r="AS8" s="7">
        <v>2036</v>
      </c>
      <c r="AT8" s="7">
        <v>2042</v>
      </c>
      <c r="AU8" s="7">
        <v>2104</v>
      </c>
      <c r="AV8" s="7">
        <v>2138</v>
      </c>
      <c r="AW8" s="7">
        <v>2180</v>
      </c>
      <c r="AX8" s="7">
        <v>2282</v>
      </c>
      <c r="AY8" s="7">
        <v>2315</v>
      </c>
      <c r="AZ8" s="7">
        <v>2302</v>
      </c>
      <c r="BA8" s="7">
        <v>2404</v>
      </c>
    </row>
    <row r="9" spans="1:53" x14ac:dyDescent="0.2">
      <c r="A9" s="6" t="s">
        <v>65</v>
      </c>
      <c r="B9" s="7">
        <v>2499</v>
      </c>
      <c r="C9" s="7">
        <v>2657</v>
      </c>
      <c r="D9" s="7">
        <v>2710</v>
      </c>
      <c r="E9" s="7">
        <v>2803</v>
      </c>
      <c r="F9" s="7">
        <v>2532</v>
      </c>
      <c r="G9" s="7">
        <v>2211</v>
      </c>
      <c r="H9" s="7">
        <v>2265</v>
      </c>
      <c r="I9" s="7">
        <v>2212</v>
      </c>
      <c r="J9" s="7">
        <v>2233</v>
      </c>
      <c r="K9" s="7">
        <v>2131</v>
      </c>
      <c r="L9" s="7">
        <v>2084</v>
      </c>
      <c r="M9" s="7">
        <v>2124</v>
      </c>
      <c r="N9" s="7">
        <v>2037</v>
      </c>
      <c r="O9" s="7">
        <v>2075</v>
      </c>
      <c r="P9" s="7">
        <v>2055</v>
      </c>
      <c r="Q9" s="7">
        <v>1995</v>
      </c>
      <c r="R9" s="7">
        <v>2026</v>
      </c>
      <c r="S9" s="7">
        <v>1949</v>
      </c>
      <c r="T9" s="7">
        <v>2079</v>
      </c>
      <c r="U9" s="7">
        <v>1938</v>
      </c>
      <c r="V9" s="7">
        <v>1961</v>
      </c>
      <c r="W9" s="7">
        <v>1939</v>
      </c>
      <c r="X9" s="7">
        <v>1904</v>
      </c>
      <c r="Y9" s="7">
        <v>1966</v>
      </c>
      <c r="Z9" s="7">
        <v>2002</v>
      </c>
      <c r="AA9" s="7">
        <v>1865</v>
      </c>
      <c r="AB9" s="7">
        <v>1926</v>
      </c>
      <c r="AC9" s="7">
        <v>1773</v>
      </c>
      <c r="AD9" s="7">
        <v>1837</v>
      </c>
      <c r="AE9" s="7">
        <v>1923</v>
      </c>
      <c r="AF9" s="7">
        <v>1821</v>
      </c>
      <c r="AG9" s="7">
        <v>1866</v>
      </c>
      <c r="AH9" s="7">
        <v>1896</v>
      </c>
      <c r="AI9" s="7">
        <v>1895</v>
      </c>
      <c r="AJ9" s="7">
        <v>1833</v>
      </c>
      <c r="AK9" s="7">
        <v>1707</v>
      </c>
      <c r="AL9" s="7">
        <v>1716</v>
      </c>
      <c r="AM9" s="7">
        <v>1741</v>
      </c>
      <c r="AN9" s="7">
        <v>1788</v>
      </c>
      <c r="AO9" s="7">
        <v>1857</v>
      </c>
      <c r="AP9" s="7">
        <v>1860</v>
      </c>
      <c r="AQ9" s="7">
        <v>1930</v>
      </c>
      <c r="AR9" s="7">
        <v>1867</v>
      </c>
      <c r="AS9" s="7">
        <v>2010</v>
      </c>
      <c r="AT9" s="7">
        <v>2152</v>
      </c>
      <c r="AU9" s="7">
        <v>2001</v>
      </c>
      <c r="AV9" s="7">
        <v>1925</v>
      </c>
      <c r="AW9" s="7">
        <v>2034</v>
      </c>
      <c r="AX9" s="7">
        <v>2094</v>
      </c>
      <c r="AY9" s="7">
        <v>2077</v>
      </c>
      <c r="AZ9" s="7">
        <v>2093</v>
      </c>
      <c r="BA9" s="7">
        <v>2074</v>
      </c>
    </row>
    <row r="10" spans="1:53" x14ac:dyDescent="0.2">
      <c r="A10" s="6" t="s">
        <v>66</v>
      </c>
      <c r="B10" s="7">
        <v>2066</v>
      </c>
      <c r="C10" s="7">
        <v>2239</v>
      </c>
      <c r="D10" s="7">
        <v>2147</v>
      </c>
      <c r="E10" s="7">
        <v>2347</v>
      </c>
      <c r="F10" s="7">
        <v>2402</v>
      </c>
      <c r="G10" s="7">
        <v>2310</v>
      </c>
      <c r="H10" s="7">
        <v>2271</v>
      </c>
      <c r="I10" s="7">
        <v>2128</v>
      </c>
      <c r="J10" s="7">
        <v>2147</v>
      </c>
      <c r="K10" s="7">
        <v>2013</v>
      </c>
      <c r="L10" s="7">
        <v>2037</v>
      </c>
      <c r="M10" s="7">
        <v>2012</v>
      </c>
      <c r="N10" s="7">
        <v>2039</v>
      </c>
      <c r="O10" s="7">
        <v>1997</v>
      </c>
      <c r="P10" s="7">
        <v>1981</v>
      </c>
      <c r="Q10" s="7">
        <v>1978</v>
      </c>
      <c r="R10" s="7">
        <v>1940</v>
      </c>
      <c r="S10" s="7">
        <v>1850</v>
      </c>
      <c r="T10" s="7">
        <v>1875</v>
      </c>
      <c r="U10" s="7">
        <v>2043</v>
      </c>
      <c r="V10" s="7">
        <v>1846</v>
      </c>
      <c r="W10" s="7">
        <v>1768</v>
      </c>
      <c r="X10" s="8">
        <v>1874</v>
      </c>
      <c r="Y10" s="8">
        <v>1909</v>
      </c>
      <c r="Z10" s="8">
        <v>1882</v>
      </c>
      <c r="AA10" s="8">
        <v>1870</v>
      </c>
      <c r="AB10" s="8">
        <v>2104</v>
      </c>
      <c r="AC10" s="8">
        <v>1986</v>
      </c>
      <c r="AD10" s="8" t="s">
        <v>55</v>
      </c>
      <c r="AE10" s="8" t="s">
        <v>55</v>
      </c>
      <c r="AF10" s="8" t="s">
        <v>55</v>
      </c>
      <c r="AG10" s="8" t="s">
        <v>55</v>
      </c>
      <c r="AH10" s="8" t="s">
        <v>55</v>
      </c>
      <c r="AI10" s="8" t="s">
        <v>55</v>
      </c>
      <c r="AJ10" s="8" t="s">
        <v>55</v>
      </c>
      <c r="AK10" s="8" t="s">
        <v>55</v>
      </c>
      <c r="AL10" s="8" t="s">
        <v>55</v>
      </c>
      <c r="AM10" s="8" t="s">
        <v>55</v>
      </c>
      <c r="AN10" s="8" t="s">
        <v>55</v>
      </c>
      <c r="AO10" s="8" t="s">
        <v>55</v>
      </c>
      <c r="AP10" s="8" t="s">
        <v>55</v>
      </c>
      <c r="AQ10" s="8" t="s">
        <v>55</v>
      </c>
      <c r="AR10" s="8" t="s">
        <v>55</v>
      </c>
      <c r="AS10" s="8" t="s">
        <v>55</v>
      </c>
      <c r="AT10" s="8" t="s">
        <v>55</v>
      </c>
      <c r="AU10" s="8" t="s">
        <v>55</v>
      </c>
      <c r="AV10" s="8" t="s">
        <v>55</v>
      </c>
      <c r="AW10" s="8" t="s">
        <v>55</v>
      </c>
      <c r="AX10" s="8" t="s">
        <v>55</v>
      </c>
      <c r="AY10" s="8" t="s">
        <v>55</v>
      </c>
      <c r="AZ10" s="8" t="s">
        <v>55</v>
      </c>
      <c r="BA10" s="8" t="s">
        <v>55</v>
      </c>
    </row>
    <row r="11" spans="1:53" x14ac:dyDescent="0.2">
      <c r="R11" s="9"/>
    </row>
    <row r="12" spans="1:53" x14ac:dyDescent="0.2">
      <c r="A12" s="2" t="s">
        <v>56</v>
      </c>
    </row>
    <row r="13" spans="1:53" x14ac:dyDescent="0.2">
      <c r="A13" s="2" t="s">
        <v>60</v>
      </c>
    </row>
    <row r="14" spans="1:53" x14ac:dyDescent="0.2">
      <c r="A14" s="2" t="s">
        <v>57</v>
      </c>
    </row>
    <row r="15" spans="1:53" x14ac:dyDescent="0.2">
      <c r="A15" s="2" t="s">
        <v>58</v>
      </c>
    </row>
    <row r="16" spans="1:53" x14ac:dyDescent="0.2">
      <c r="A16" s="2" t="s">
        <v>59</v>
      </c>
    </row>
    <row r="18" spans="1:53" x14ac:dyDescent="0.2">
      <c r="A18" s="2">
        <v>2015</v>
      </c>
      <c r="B18" s="2">
        <f>B5/7153784*1000000</f>
        <v>345.41160314597141</v>
      </c>
      <c r="C18" s="2">
        <f t="shared" ref="C18:BA18" si="0">C5/7153784*1000000</f>
        <v>345.83096162813973</v>
      </c>
      <c r="D18" s="2">
        <f t="shared" si="0"/>
        <v>334.22871028814956</v>
      </c>
      <c r="E18" s="2">
        <f t="shared" si="0"/>
        <v>324.86303751972383</v>
      </c>
      <c r="F18" s="2">
        <f t="shared" si="0"/>
        <v>322.6264589481595</v>
      </c>
      <c r="G18" s="2">
        <f t="shared" si="0"/>
        <v>316.75544019780301</v>
      </c>
      <c r="H18" s="2">
        <f t="shared" si="0"/>
        <v>323.04581743032782</v>
      </c>
      <c r="I18" s="2">
        <f t="shared" si="0"/>
        <v>351.1428357356051</v>
      </c>
      <c r="J18" s="2">
        <f t="shared" si="0"/>
        <v>353.51920046789223</v>
      </c>
      <c r="K18" s="2">
        <f t="shared" si="0"/>
        <v>340.65887368139715</v>
      </c>
      <c r="L18" s="2">
        <f t="shared" si="0"/>
        <v>337.02443350260506</v>
      </c>
      <c r="M18" s="2">
        <f t="shared" si="0"/>
        <v>326.12111296622879</v>
      </c>
      <c r="N18" s="2">
        <f t="shared" si="0"/>
        <v>327.51897457345649</v>
      </c>
      <c r="O18" s="2">
        <f t="shared" si="0"/>
        <v>312.98121385828819</v>
      </c>
      <c r="P18" s="2">
        <f t="shared" si="0"/>
        <v>313.12100001901092</v>
      </c>
      <c r="Q18" s="2">
        <f t="shared" si="0"/>
        <v>309.76613216166436</v>
      </c>
      <c r="R18" s="2">
        <f t="shared" si="0"/>
        <v>294.80901296432768</v>
      </c>
      <c r="S18" s="2">
        <f t="shared" si="0"/>
        <v>299.70152858962473</v>
      </c>
      <c r="T18" s="2">
        <f t="shared" si="0"/>
        <v>292.01328974987223</v>
      </c>
      <c r="U18" s="2">
        <f t="shared" si="0"/>
        <v>274.40023349880289</v>
      </c>
      <c r="V18" s="2">
        <f t="shared" si="0"/>
        <v>273.00237189157514</v>
      </c>
      <c r="W18" s="2">
        <f t="shared" si="0"/>
        <v>253.85166787255525</v>
      </c>
      <c r="X18" s="2">
        <f t="shared" si="0"/>
        <v>272.72279957012961</v>
      </c>
      <c r="Y18" s="2">
        <f t="shared" si="0"/>
        <v>273.56151653446625</v>
      </c>
      <c r="Z18" s="2">
        <f t="shared" si="0"/>
        <v>262.79798215881272</v>
      </c>
      <c r="AA18" s="2">
        <f t="shared" si="0"/>
        <v>253.43230939038696</v>
      </c>
      <c r="AB18" s="2">
        <f t="shared" si="0"/>
        <v>251.89466162243647</v>
      </c>
      <c r="AC18" s="2">
        <f t="shared" si="0"/>
        <v>280.41103840988211</v>
      </c>
      <c r="AD18" s="2">
        <f t="shared" si="0"/>
        <v>262.23883751592166</v>
      </c>
      <c r="AE18" s="2">
        <f t="shared" si="0"/>
        <v>290.47564198192174</v>
      </c>
      <c r="AF18" s="2">
        <f t="shared" si="0"/>
        <v>294.52944064288215</v>
      </c>
      <c r="AG18" s="2">
        <f t="shared" si="0"/>
        <v>276.07766742747611</v>
      </c>
      <c r="AH18" s="2">
        <f t="shared" si="0"/>
        <v>267.83028394483256</v>
      </c>
      <c r="AI18" s="2">
        <f t="shared" si="0"/>
        <v>246.5827875149711</v>
      </c>
      <c r="AJ18" s="2">
        <f t="shared" si="0"/>
        <v>253.2925232296642</v>
      </c>
      <c r="AK18" s="2">
        <f t="shared" si="0"/>
        <v>272.44322724868402</v>
      </c>
      <c r="AL18" s="2">
        <f t="shared" si="0"/>
        <v>237.77625938943643</v>
      </c>
      <c r="AM18" s="2">
        <f t="shared" si="0"/>
        <v>261.40012055158502</v>
      </c>
      <c r="AN18" s="2">
        <f t="shared" si="0"/>
        <v>239.17412099666413</v>
      </c>
      <c r="AO18" s="2">
        <f t="shared" si="0"/>
        <v>251.05594465809983</v>
      </c>
      <c r="AP18" s="2">
        <f t="shared" si="0"/>
        <v>265.31413305182264</v>
      </c>
      <c r="AQ18" s="2">
        <f t="shared" si="0"/>
        <v>278.17445983831772</v>
      </c>
      <c r="AR18" s="2">
        <f t="shared" si="0"/>
        <v>286.14227099951574</v>
      </c>
      <c r="AS18" s="2">
        <f t="shared" si="0"/>
        <v>302.35746564335744</v>
      </c>
      <c r="AT18" s="2">
        <f t="shared" si="0"/>
        <v>289.77671117830789</v>
      </c>
      <c r="AU18" s="2">
        <f t="shared" si="0"/>
        <v>306.27147814359506</v>
      </c>
      <c r="AV18" s="2">
        <f t="shared" si="0"/>
        <v>292.29286207131781</v>
      </c>
      <c r="AW18" s="2">
        <f t="shared" si="0"/>
        <v>279.71210760626826</v>
      </c>
      <c r="AX18" s="2">
        <f t="shared" si="0"/>
        <v>276.3572397489217</v>
      </c>
      <c r="AY18" s="2">
        <f t="shared" si="0"/>
        <v>294.80901296432768</v>
      </c>
      <c r="AZ18" s="2">
        <f t="shared" si="0"/>
        <v>300.12088707179305</v>
      </c>
      <c r="BA18" s="2">
        <f t="shared" si="0"/>
        <v>299.84131475034752</v>
      </c>
    </row>
    <row r="19" spans="1:53" x14ac:dyDescent="0.2">
      <c r="A19" s="2">
        <v>2016</v>
      </c>
      <c r="B19" s="2">
        <f>B6/7101859*1000000</f>
        <v>340.19261717248963</v>
      </c>
      <c r="C19" s="2">
        <f t="shared" ref="C19:BA19" si="1">C6/7101859*1000000</f>
        <v>317.38168837201641</v>
      </c>
      <c r="D19" s="2">
        <f t="shared" si="1"/>
        <v>317.6633047769605</v>
      </c>
      <c r="E19" s="2">
        <f t="shared" si="1"/>
        <v>329.20957737966921</v>
      </c>
      <c r="F19" s="2">
        <f t="shared" si="1"/>
        <v>320.19785242145753</v>
      </c>
      <c r="G19" s="2">
        <f t="shared" si="1"/>
        <v>309.21481262863711</v>
      </c>
      <c r="H19" s="2">
        <f t="shared" si="1"/>
        <v>292.17702012951821</v>
      </c>
      <c r="I19" s="2">
        <f t="shared" si="1"/>
        <v>291.19136271221379</v>
      </c>
      <c r="J19" s="2">
        <f t="shared" si="1"/>
        <v>271.75983077106991</v>
      </c>
      <c r="K19" s="2">
        <f t="shared" si="1"/>
        <v>290.20570529490942</v>
      </c>
      <c r="L19" s="2">
        <f t="shared" si="1"/>
        <v>291.61378731962998</v>
      </c>
      <c r="M19" s="2">
        <f t="shared" si="1"/>
        <v>280.91236393175365</v>
      </c>
      <c r="N19" s="2">
        <f t="shared" si="1"/>
        <v>293.58510215423877</v>
      </c>
      <c r="O19" s="2">
        <f t="shared" si="1"/>
        <v>294.57075957154314</v>
      </c>
      <c r="P19" s="2">
        <f t="shared" si="1"/>
        <v>267.3947764944362</v>
      </c>
      <c r="Q19" s="2">
        <f t="shared" si="1"/>
        <v>268.80285851915676</v>
      </c>
      <c r="R19" s="2">
        <f t="shared" si="1"/>
        <v>273.02710459331843</v>
      </c>
      <c r="S19" s="2">
        <f t="shared" si="1"/>
        <v>282.60206236141835</v>
      </c>
      <c r="T19" s="2">
        <f t="shared" si="1"/>
        <v>284.71418539849918</v>
      </c>
      <c r="U19" s="2">
        <f t="shared" si="1"/>
        <v>277.39215886995225</v>
      </c>
      <c r="V19" s="2">
        <f t="shared" si="1"/>
        <v>278.37781628725662</v>
      </c>
      <c r="W19" s="2">
        <f t="shared" si="1"/>
        <v>276.26569325017579</v>
      </c>
      <c r="X19" s="2">
        <f t="shared" si="1"/>
        <v>247.11839533846</v>
      </c>
      <c r="Y19" s="2">
        <f t="shared" si="1"/>
        <v>280.7715557292816</v>
      </c>
      <c r="Z19" s="2">
        <f t="shared" si="1"/>
        <v>297.52773182345635</v>
      </c>
      <c r="AA19" s="2">
        <f t="shared" si="1"/>
        <v>272.46387178343025</v>
      </c>
      <c r="AB19" s="2">
        <f t="shared" si="1"/>
        <v>251.90587422250988</v>
      </c>
      <c r="AC19" s="2">
        <f t="shared" si="1"/>
        <v>272.88629639084638</v>
      </c>
      <c r="AD19" s="2">
        <f t="shared" si="1"/>
        <v>254.86284647442312</v>
      </c>
      <c r="AE19" s="2">
        <f t="shared" si="1"/>
        <v>264.29699604005089</v>
      </c>
      <c r="AF19" s="2">
        <f t="shared" si="1"/>
        <v>273.02710459331843</v>
      </c>
      <c r="AG19" s="2">
        <f t="shared" si="1"/>
        <v>249.08971017306877</v>
      </c>
      <c r="AH19" s="2">
        <f t="shared" si="1"/>
        <v>250.77940860273344</v>
      </c>
      <c r="AI19" s="2">
        <f t="shared" si="1"/>
        <v>256.83416130903191</v>
      </c>
      <c r="AJ19" s="2">
        <f t="shared" si="1"/>
        <v>245.42869690879527</v>
      </c>
      <c r="AK19" s="2">
        <f t="shared" si="1"/>
        <v>244.44303949149088</v>
      </c>
      <c r="AL19" s="2">
        <f t="shared" si="1"/>
        <v>253.17314804475839</v>
      </c>
      <c r="AM19" s="2">
        <f t="shared" si="1"/>
        <v>249.23051837554081</v>
      </c>
      <c r="AN19" s="2">
        <f t="shared" si="1"/>
        <v>258.38305153622451</v>
      </c>
      <c r="AO19" s="2">
        <f t="shared" si="1"/>
        <v>281.05317213422569</v>
      </c>
      <c r="AP19" s="2">
        <f t="shared" si="1"/>
        <v>293.02186934435053</v>
      </c>
      <c r="AQ19" s="2">
        <f t="shared" si="1"/>
        <v>293.02186934435053</v>
      </c>
      <c r="AR19" s="2">
        <f t="shared" si="1"/>
        <v>297.10530721604016</v>
      </c>
      <c r="AS19" s="2">
        <f t="shared" si="1"/>
        <v>288.79762327018886</v>
      </c>
      <c r="AT19" s="2">
        <f t="shared" si="1"/>
        <v>297.52773182345635</v>
      </c>
      <c r="AU19" s="2">
        <f t="shared" si="1"/>
        <v>296.68288260862403</v>
      </c>
      <c r="AV19" s="2">
        <f t="shared" si="1"/>
        <v>291.61378731962998</v>
      </c>
      <c r="AW19" s="2">
        <f t="shared" si="1"/>
        <v>298.23177283581663</v>
      </c>
      <c r="AX19" s="2">
        <f t="shared" si="1"/>
        <v>318.78977039673697</v>
      </c>
      <c r="AY19" s="2">
        <f t="shared" si="1"/>
        <v>316.67764735965613</v>
      </c>
      <c r="AZ19" s="2">
        <f t="shared" si="1"/>
        <v>338.64372694529698</v>
      </c>
      <c r="BA19" s="2">
        <f t="shared" si="1"/>
        <v>391.44680287231836</v>
      </c>
    </row>
    <row r="20" spans="1:53" x14ac:dyDescent="0.2">
      <c r="A20" s="2">
        <v>2017</v>
      </c>
      <c r="B20" s="2">
        <f>B7/7050034*1000000</f>
        <v>445.38792295186096</v>
      </c>
      <c r="C20" s="2">
        <f t="shared" ref="C20:BA20" si="2">C7/7050034*1000000</f>
        <v>452.33824404251101</v>
      </c>
      <c r="D20" s="2">
        <f t="shared" si="2"/>
        <v>394.60802600384625</v>
      </c>
      <c r="E20" s="2">
        <f t="shared" si="2"/>
        <v>368.9343909547103</v>
      </c>
      <c r="F20" s="2">
        <f t="shared" si="2"/>
        <v>354.75006219828163</v>
      </c>
      <c r="G20" s="2">
        <f t="shared" si="2"/>
        <v>329.36011372427424</v>
      </c>
      <c r="H20" s="2">
        <f t="shared" si="2"/>
        <v>330.21117344965995</v>
      </c>
      <c r="I20" s="2">
        <f t="shared" si="2"/>
        <v>324.5374419470885</v>
      </c>
      <c r="J20" s="2">
        <f t="shared" si="2"/>
        <v>300.70776963628828</v>
      </c>
      <c r="K20" s="2">
        <f t="shared" si="2"/>
        <v>313.18997894194553</v>
      </c>
      <c r="L20" s="2">
        <f t="shared" si="2"/>
        <v>296.31062772179536</v>
      </c>
      <c r="M20" s="2">
        <f t="shared" si="2"/>
        <v>296.59431429692393</v>
      </c>
      <c r="N20" s="2">
        <f t="shared" si="2"/>
        <v>291.62979923217392</v>
      </c>
      <c r="O20" s="2">
        <f t="shared" si="2"/>
        <v>290.49505293165964</v>
      </c>
      <c r="P20" s="2">
        <f t="shared" si="2"/>
        <v>283.26104526588097</v>
      </c>
      <c r="Q20" s="2">
        <f t="shared" si="2"/>
        <v>294.75035155858819</v>
      </c>
      <c r="R20" s="2">
        <f t="shared" si="2"/>
        <v>284.11210499126668</v>
      </c>
      <c r="S20" s="2">
        <f t="shared" si="2"/>
        <v>273.89938828663804</v>
      </c>
      <c r="T20" s="2">
        <f t="shared" si="2"/>
        <v>277.30362718818094</v>
      </c>
      <c r="U20" s="2">
        <f t="shared" si="2"/>
        <v>275.88519431253809</v>
      </c>
      <c r="V20" s="2">
        <f t="shared" si="2"/>
        <v>276.87809732548811</v>
      </c>
      <c r="W20" s="2">
        <f t="shared" si="2"/>
        <v>287.51634389280963</v>
      </c>
      <c r="X20" s="2">
        <f t="shared" si="2"/>
        <v>272.19726883586662</v>
      </c>
      <c r="Y20" s="2">
        <f t="shared" si="2"/>
        <v>267.8001269213737</v>
      </c>
      <c r="Z20" s="2">
        <f t="shared" si="2"/>
        <v>273.47385842394522</v>
      </c>
      <c r="AA20" s="2">
        <f t="shared" si="2"/>
        <v>321.41688962067417</v>
      </c>
      <c r="AB20" s="2">
        <f t="shared" si="2"/>
        <v>281.55892581510955</v>
      </c>
      <c r="AC20" s="2">
        <f t="shared" si="2"/>
        <v>268.65118664675941</v>
      </c>
      <c r="AD20" s="2">
        <f t="shared" si="2"/>
        <v>251.62999213904499</v>
      </c>
      <c r="AE20" s="2">
        <f t="shared" si="2"/>
        <v>267.8001269213737</v>
      </c>
      <c r="AF20" s="2">
        <f t="shared" si="2"/>
        <v>271.06252253535229</v>
      </c>
      <c r="AG20" s="2">
        <f t="shared" si="2"/>
        <v>287.8000304679382</v>
      </c>
      <c r="AH20" s="2">
        <f t="shared" si="2"/>
        <v>247.94206666237355</v>
      </c>
      <c r="AI20" s="2">
        <f t="shared" si="2"/>
        <v>247.65838008724498</v>
      </c>
      <c r="AJ20" s="2">
        <f t="shared" si="2"/>
        <v>252.62289515199498</v>
      </c>
      <c r="AK20" s="2">
        <f t="shared" si="2"/>
        <v>248.50943981263072</v>
      </c>
      <c r="AL20" s="2">
        <f t="shared" si="2"/>
        <v>272.05542554830231</v>
      </c>
      <c r="AM20" s="2">
        <f t="shared" si="2"/>
        <v>237.16197680748775</v>
      </c>
      <c r="AN20" s="2">
        <f t="shared" si="2"/>
        <v>236.73644694479486</v>
      </c>
      <c r="AO20" s="2">
        <f t="shared" si="2"/>
        <v>271.34620911048086</v>
      </c>
      <c r="AP20" s="2">
        <f t="shared" si="2"/>
        <v>275.03413458715238</v>
      </c>
      <c r="AQ20" s="2">
        <f t="shared" si="2"/>
        <v>289.21846334358105</v>
      </c>
      <c r="AR20" s="2">
        <f t="shared" si="2"/>
        <v>288.5092469057596</v>
      </c>
      <c r="AS20" s="2">
        <f t="shared" si="2"/>
        <v>288.36740361819534</v>
      </c>
      <c r="AT20" s="2">
        <f t="shared" si="2"/>
        <v>282.55182882805957</v>
      </c>
      <c r="AU20" s="2">
        <f t="shared" si="2"/>
        <v>294.89219484615251</v>
      </c>
      <c r="AV20" s="2">
        <f t="shared" si="2"/>
        <v>289.07662005601679</v>
      </c>
      <c r="AW20" s="2">
        <f t="shared" si="2"/>
        <v>287.37450060524532</v>
      </c>
      <c r="AX20" s="2">
        <f t="shared" si="2"/>
        <v>282.9773586907524</v>
      </c>
      <c r="AY20" s="2">
        <f t="shared" si="2"/>
        <v>294.75035155858819</v>
      </c>
      <c r="AZ20" s="2">
        <f t="shared" si="2"/>
        <v>285.1050080042167</v>
      </c>
      <c r="BA20" s="2">
        <f t="shared" si="2"/>
        <v>317.30343428130988</v>
      </c>
    </row>
    <row r="21" spans="1:53" x14ac:dyDescent="0.2">
      <c r="A21" s="2">
        <v>2018</v>
      </c>
      <c r="B21" s="2">
        <f>B8/7000039*1000000</f>
        <v>319.56964811196053</v>
      </c>
      <c r="C21" s="2">
        <f t="shared" ref="C21:BA21" si="3">C8/7000039*1000000</f>
        <v>304.99830072375312</v>
      </c>
      <c r="D21" s="2">
        <f t="shared" si="3"/>
        <v>334.28385184711112</v>
      </c>
      <c r="E21" s="2">
        <f t="shared" si="3"/>
        <v>332.71243203073584</v>
      </c>
      <c r="F21" s="2">
        <f t="shared" si="3"/>
        <v>361.85512680715061</v>
      </c>
      <c r="G21" s="2">
        <f t="shared" si="3"/>
        <v>346.28378499034073</v>
      </c>
      <c r="H21" s="2">
        <f t="shared" si="3"/>
        <v>333.99813915322471</v>
      </c>
      <c r="I21" s="2">
        <f t="shared" si="3"/>
        <v>312.99825615257288</v>
      </c>
      <c r="J21" s="2">
        <f t="shared" si="3"/>
        <v>346.85521037811361</v>
      </c>
      <c r="K21" s="2">
        <f t="shared" si="3"/>
        <v>334.855277234884</v>
      </c>
      <c r="L21" s="2">
        <f t="shared" si="3"/>
        <v>314.85538866283463</v>
      </c>
      <c r="M21" s="2">
        <f t="shared" si="3"/>
        <v>303.99830629515066</v>
      </c>
      <c r="N21" s="2">
        <f t="shared" si="3"/>
        <v>289.28410256000006</v>
      </c>
      <c r="O21" s="2">
        <f t="shared" si="3"/>
        <v>291.85551680497781</v>
      </c>
      <c r="P21" s="2">
        <f t="shared" si="3"/>
        <v>289.85552794777283</v>
      </c>
      <c r="Q21" s="2">
        <f t="shared" si="3"/>
        <v>279.71272731480497</v>
      </c>
      <c r="R21" s="2">
        <f t="shared" si="3"/>
        <v>292.85551123358027</v>
      </c>
      <c r="S21" s="2">
        <f t="shared" si="3"/>
        <v>271.28420284515562</v>
      </c>
      <c r="T21" s="2">
        <f t="shared" si="3"/>
        <v>265.99851800825684</v>
      </c>
      <c r="U21" s="2">
        <f t="shared" si="3"/>
        <v>268.42707590629135</v>
      </c>
      <c r="V21" s="2">
        <f t="shared" si="3"/>
        <v>267.7127941715753</v>
      </c>
      <c r="W21" s="2">
        <f t="shared" si="3"/>
        <v>268.99850129406423</v>
      </c>
      <c r="X21" s="2">
        <f t="shared" si="3"/>
        <v>274.42704247790618</v>
      </c>
      <c r="Y21" s="2">
        <f t="shared" si="3"/>
        <v>248.57004368118524</v>
      </c>
      <c r="Z21" s="2">
        <f t="shared" si="3"/>
        <v>248.99861272201483</v>
      </c>
      <c r="AA21" s="2">
        <f t="shared" si="3"/>
        <v>251.5700269669926</v>
      </c>
      <c r="AB21" s="2">
        <f t="shared" si="3"/>
        <v>265.71280531437037</v>
      </c>
      <c r="AC21" s="2">
        <f t="shared" si="3"/>
        <v>275.85560594733829</v>
      </c>
      <c r="AD21" s="2">
        <f t="shared" si="3"/>
        <v>278.14130749842963</v>
      </c>
      <c r="AE21" s="2">
        <f t="shared" si="3"/>
        <v>277.71273845760004</v>
      </c>
      <c r="AF21" s="2">
        <f t="shared" si="3"/>
        <v>268.85564494712099</v>
      </c>
      <c r="AG21" s="2">
        <f t="shared" si="3"/>
        <v>267.99850686546176</v>
      </c>
      <c r="AH21" s="2">
        <f t="shared" si="3"/>
        <v>261.85568394690375</v>
      </c>
      <c r="AI21" s="2">
        <f t="shared" si="3"/>
        <v>256.85571180389138</v>
      </c>
      <c r="AJ21" s="2">
        <f t="shared" si="3"/>
        <v>256.14143006917533</v>
      </c>
      <c r="AK21" s="2">
        <f t="shared" si="3"/>
        <v>258.71284431415313</v>
      </c>
      <c r="AL21" s="2">
        <f t="shared" si="3"/>
        <v>259.85569508969877</v>
      </c>
      <c r="AM21" s="2">
        <f t="shared" si="3"/>
        <v>265.14137992659755</v>
      </c>
      <c r="AN21" s="2">
        <f t="shared" si="3"/>
        <v>266.42708704908642</v>
      </c>
      <c r="AO21" s="2">
        <f t="shared" si="3"/>
        <v>291.71266045803458</v>
      </c>
      <c r="AP21" s="2">
        <f t="shared" si="3"/>
        <v>287.71268274362473</v>
      </c>
      <c r="AQ21" s="2">
        <f t="shared" si="3"/>
        <v>299.42690319296793</v>
      </c>
      <c r="AR21" s="2">
        <f t="shared" si="3"/>
        <v>293.99836200912591</v>
      </c>
      <c r="AS21" s="2">
        <f t="shared" si="3"/>
        <v>290.85552237637535</v>
      </c>
      <c r="AT21" s="2">
        <f t="shared" si="3"/>
        <v>291.71266045803458</v>
      </c>
      <c r="AU21" s="2">
        <f t="shared" si="3"/>
        <v>300.56975396851357</v>
      </c>
      <c r="AV21" s="2">
        <f t="shared" si="3"/>
        <v>305.42686976458276</v>
      </c>
      <c r="AW21" s="2">
        <f t="shared" si="3"/>
        <v>311.4268363361976</v>
      </c>
      <c r="AX21" s="2">
        <f t="shared" si="3"/>
        <v>325.99818372440495</v>
      </c>
      <c r="AY21" s="2">
        <f t="shared" si="3"/>
        <v>330.71244317353091</v>
      </c>
      <c r="AZ21" s="2">
        <f t="shared" si="3"/>
        <v>328.85531066326917</v>
      </c>
      <c r="BA21" s="2">
        <f t="shared" si="3"/>
        <v>343.42665805147658</v>
      </c>
    </row>
    <row r="22" spans="1:53" x14ac:dyDescent="0.2">
      <c r="A22" s="2">
        <v>2019</v>
      </c>
      <c r="B22" s="2">
        <f>B9/6950000*1000000</f>
        <v>359.56834532374103</v>
      </c>
      <c r="C22" s="2">
        <f t="shared" ref="C22:BA22" si="4">C9/6950000*1000000</f>
        <v>382.30215827338128</v>
      </c>
      <c r="D22" s="2">
        <f t="shared" si="4"/>
        <v>389.92805755395682</v>
      </c>
      <c r="E22" s="2">
        <f t="shared" si="4"/>
        <v>403.30935251798564</v>
      </c>
      <c r="F22" s="2">
        <f t="shared" si="4"/>
        <v>364.31654676258989</v>
      </c>
      <c r="G22" s="2">
        <f t="shared" si="4"/>
        <v>318.12949640287769</v>
      </c>
      <c r="H22" s="2">
        <f t="shared" si="4"/>
        <v>325.89928057553959</v>
      </c>
      <c r="I22" s="2">
        <f t="shared" si="4"/>
        <v>318.273381294964</v>
      </c>
      <c r="J22" s="2">
        <f t="shared" si="4"/>
        <v>321.29496402877697</v>
      </c>
      <c r="K22" s="2">
        <f t="shared" si="4"/>
        <v>306.61870503597123</v>
      </c>
      <c r="L22" s="2">
        <f t="shared" si="4"/>
        <v>299.85611510791369</v>
      </c>
      <c r="M22" s="2">
        <f t="shared" si="4"/>
        <v>305.61151079136692</v>
      </c>
      <c r="N22" s="2">
        <f t="shared" si="4"/>
        <v>293.0935251798561</v>
      </c>
      <c r="O22" s="2">
        <f t="shared" si="4"/>
        <v>298.56115107913672</v>
      </c>
      <c r="P22" s="2">
        <f t="shared" si="4"/>
        <v>295.68345323741011</v>
      </c>
      <c r="Q22" s="2">
        <f t="shared" si="4"/>
        <v>287.0503597122302</v>
      </c>
      <c r="R22" s="2">
        <f t="shared" si="4"/>
        <v>291.51079136690652</v>
      </c>
      <c r="S22" s="2">
        <f t="shared" si="4"/>
        <v>280.43165467625897</v>
      </c>
      <c r="T22" s="2">
        <f t="shared" si="4"/>
        <v>299.136690647482</v>
      </c>
      <c r="U22" s="2">
        <f t="shared" si="4"/>
        <v>278.84892086330939</v>
      </c>
      <c r="V22" s="2">
        <f t="shared" si="4"/>
        <v>282.15827338129492</v>
      </c>
      <c r="W22" s="2">
        <f t="shared" si="4"/>
        <v>278.99280575539564</v>
      </c>
      <c r="X22" s="2">
        <f t="shared" si="4"/>
        <v>273.9568345323741</v>
      </c>
      <c r="Y22" s="2">
        <f t="shared" si="4"/>
        <v>282.87769784172662</v>
      </c>
      <c r="Z22" s="2">
        <f t="shared" si="4"/>
        <v>288.05755395683457</v>
      </c>
      <c r="AA22" s="2">
        <f t="shared" si="4"/>
        <v>268.34532374100723</v>
      </c>
      <c r="AB22" s="2">
        <f t="shared" si="4"/>
        <v>277.12230215827338</v>
      </c>
      <c r="AC22" s="2">
        <f t="shared" si="4"/>
        <v>255.10791366906474</v>
      </c>
      <c r="AD22" s="2">
        <f t="shared" si="4"/>
        <v>264.31654676258989</v>
      </c>
      <c r="AE22" s="2">
        <f t="shared" si="4"/>
        <v>276.69064748201441</v>
      </c>
      <c r="AF22" s="2">
        <f t="shared" si="4"/>
        <v>262.01438848920867</v>
      </c>
      <c r="AG22" s="2">
        <f t="shared" si="4"/>
        <v>268.48920863309348</v>
      </c>
      <c r="AH22" s="2">
        <f t="shared" si="4"/>
        <v>272.80575539568343</v>
      </c>
      <c r="AI22" s="2">
        <f t="shared" si="4"/>
        <v>272.66187050359707</v>
      </c>
      <c r="AJ22" s="2">
        <f t="shared" si="4"/>
        <v>263.74100719424462</v>
      </c>
      <c r="AK22" s="2">
        <f t="shared" si="4"/>
        <v>245.6115107913669</v>
      </c>
      <c r="AL22" s="2">
        <f t="shared" si="4"/>
        <v>246.9064748201439</v>
      </c>
      <c r="AM22" s="2">
        <f t="shared" si="4"/>
        <v>250.50359712230212</v>
      </c>
      <c r="AN22" s="2">
        <f t="shared" si="4"/>
        <v>257.26618705035969</v>
      </c>
      <c r="AO22" s="2">
        <f t="shared" si="4"/>
        <v>267.19424460431657</v>
      </c>
      <c r="AP22" s="2">
        <f t="shared" si="4"/>
        <v>267.62589928057554</v>
      </c>
      <c r="AQ22" s="2">
        <f t="shared" si="4"/>
        <v>277.69784172661872</v>
      </c>
      <c r="AR22" s="2">
        <f t="shared" si="4"/>
        <v>268.63309352517985</v>
      </c>
      <c r="AS22" s="2">
        <f t="shared" si="4"/>
        <v>289.20863309352518</v>
      </c>
      <c r="AT22" s="2">
        <f t="shared" si="4"/>
        <v>309.64028776978415</v>
      </c>
      <c r="AU22" s="2">
        <f t="shared" si="4"/>
        <v>287.91366906474821</v>
      </c>
      <c r="AV22" s="2">
        <f t="shared" si="4"/>
        <v>276.97841726618702</v>
      </c>
      <c r="AW22" s="2">
        <f t="shared" si="4"/>
        <v>292.66187050359707</v>
      </c>
      <c r="AX22" s="2">
        <f t="shared" si="4"/>
        <v>301.29496402877697</v>
      </c>
      <c r="AY22" s="2">
        <f t="shared" si="4"/>
        <v>298.84892086330939</v>
      </c>
      <c r="AZ22" s="2">
        <f t="shared" si="4"/>
        <v>301.15107913669061</v>
      </c>
      <c r="BA22" s="2">
        <f t="shared" si="4"/>
        <v>298.41726618705036</v>
      </c>
    </row>
    <row r="23" spans="1:53" x14ac:dyDescent="0.2">
      <c r="A23" s="2">
        <v>2020</v>
      </c>
      <c r="B23" s="2">
        <f>B10/6900000*1000000</f>
        <v>299.42028985507244</v>
      </c>
      <c r="C23" s="2">
        <f t="shared" ref="C23:AC23" si="5">C10/6900000*1000000</f>
        <v>324.49275362318838</v>
      </c>
      <c r="D23" s="2">
        <f t="shared" si="5"/>
        <v>311.15942028985506</v>
      </c>
      <c r="E23" s="2">
        <f t="shared" si="5"/>
        <v>340.14492753623188</v>
      </c>
      <c r="F23" s="2">
        <f t="shared" si="5"/>
        <v>348.1159420289855</v>
      </c>
      <c r="G23" s="2">
        <f t="shared" si="5"/>
        <v>334.78260869565219</v>
      </c>
      <c r="H23" s="2">
        <f t="shared" si="5"/>
        <v>329.13043478260869</v>
      </c>
      <c r="I23" s="2">
        <f t="shared" si="5"/>
        <v>308.40579710144931</v>
      </c>
      <c r="J23" s="2">
        <f t="shared" si="5"/>
        <v>311.15942028985506</v>
      </c>
      <c r="K23" s="2">
        <f t="shared" si="5"/>
        <v>291.73913043478262</v>
      </c>
      <c r="L23" s="2">
        <f t="shared" si="5"/>
        <v>295.21739130434781</v>
      </c>
      <c r="M23" s="2">
        <f t="shared" si="5"/>
        <v>291.59420289855069</v>
      </c>
      <c r="N23" s="2">
        <f t="shared" si="5"/>
        <v>295.50724637681162</v>
      </c>
      <c r="O23" s="2">
        <f t="shared" si="5"/>
        <v>289.4202898550725</v>
      </c>
      <c r="P23" s="2">
        <f t="shared" si="5"/>
        <v>287.10144927536231</v>
      </c>
      <c r="Q23" s="2">
        <f t="shared" si="5"/>
        <v>286.66666666666669</v>
      </c>
      <c r="R23" s="2">
        <f t="shared" si="5"/>
        <v>281.15942028985506</v>
      </c>
      <c r="S23" s="2">
        <f t="shared" si="5"/>
        <v>268.1159420289855</v>
      </c>
      <c r="T23" s="2">
        <f t="shared" si="5"/>
        <v>271.73913043478262</v>
      </c>
      <c r="U23" s="2">
        <f t="shared" si="5"/>
        <v>296.08695652173913</v>
      </c>
      <c r="V23" s="2">
        <f t="shared" si="5"/>
        <v>267.536231884058</v>
      </c>
      <c r="W23" s="2">
        <f t="shared" si="5"/>
        <v>256.231884057971</v>
      </c>
      <c r="X23" s="2">
        <f t="shared" si="5"/>
        <v>271.59420289855069</v>
      </c>
      <c r="Y23" s="2">
        <f t="shared" si="5"/>
        <v>276.66666666666663</v>
      </c>
      <c r="Z23" s="2">
        <f t="shared" si="5"/>
        <v>272.75362318840581</v>
      </c>
      <c r="AA23" s="2">
        <f t="shared" si="5"/>
        <v>271.01449275362319</v>
      </c>
      <c r="AB23" s="2">
        <f t="shared" si="5"/>
        <v>304.92753623188406</v>
      </c>
      <c r="AC23" s="2">
        <f t="shared" si="5"/>
        <v>287.82608695652169</v>
      </c>
    </row>
  </sheetData>
  <mergeCells count="2">
    <mergeCell ref="A3:A4"/>
    <mergeCell ref="B3:BA3"/>
  </mergeCells>
  <conditionalFormatting sqref="B18:BA2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Kostova</dc:creator>
  <cp:lastModifiedBy>Vedrin Jeliazkov</cp:lastModifiedBy>
  <dcterms:created xsi:type="dcterms:W3CDTF">2020-04-15T08:43:53Z</dcterms:created>
  <dcterms:modified xsi:type="dcterms:W3CDTF">2020-07-25T00:58:14Z</dcterms:modified>
</cp:coreProperties>
</file>